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video\Downloads\Neuer Ordner\"/>
    </mc:Choice>
  </mc:AlternateContent>
  <xr:revisionPtr revIDLastSave="0" documentId="8_{1457AE73-278C-41F5-BDBE-BDDFB2D1D42F}" xr6:coauthVersionLast="45" xr6:coauthVersionMax="45" xr10:uidLastSave="{00000000-0000-0000-0000-000000000000}"/>
  <bookViews>
    <workbookView xWindow="-110" yWindow="-110" windowWidth="19420" windowHeight="11020" tabRatio="500"/>
  </bookViews>
  <sheets>
    <sheet name="Tabelle1" sheetId="1" r:id="rId1"/>
    <sheet name="Tabelle2" sheetId="2" r:id="rId2"/>
    <sheet name="Tabelle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  <c r="B17" i="1" s="1"/>
  <c r="C7" i="1"/>
  <c r="B11" i="1"/>
  <c r="B16" i="1" s="1"/>
  <c r="C11" i="1"/>
  <c r="C16" i="1" s="1"/>
  <c r="C17" i="1"/>
  <c r="C20" i="1" s="1"/>
  <c r="C22" i="1" l="1"/>
  <c r="C23" i="1" s="1"/>
  <c r="C24" i="1" s="1"/>
  <c r="B19" i="1"/>
  <c r="B18" i="1"/>
  <c r="B20" i="1" s="1"/>
  <c r="B22" i="1" l="1"/>
  <c r="B23" i="1" s="1"/>
  <c r="B24" i="1" s="1"/>
  <c r="C25" i="1" s="1"/>
  <c r="C26" i="1" s="1"/>
</calcChain>
</file>

<file path=xl/sharedStrings.xml><?xml version="1.0" encoding="utf-8"?>
<sst xmlns="http://schemas.openxmlformats.org/spreadsheetml/2006/main" count="29" uniqueCount="28">
  <si>
    <t>fairriester versus ETF-Sparplan</t>
  </si>
  <si>
    <t>Vertragsvariante</t>
  </si>
  <si>
    <t>fairriester</t>
  </si>
  <si>
    <t>ETF-Sparplan</t>
  </si>
  <si>
    <t>Startjahr</t>
  </si>
  <si>
    <t>Endjahr</t>
  </si>
  <si>
    <t>Dauer in Monaten</t>
  </si>
  <si>
    <t>Bruttosparrate</t>
  </si>
  <si>
    <t>Zulagen</t>
  </si>
  <si>
    <t>Steuervorteil</t>
  </si>
  <si>
    <t>Nettosparrate</t>
  </si>
  <si>
    <t>Eigenleistung</t>
  </si>
  <si>
    <t>Gesamtkapital</t>
  </si>
  <si>
    <t>Bruttokapital</t>
  </si>
  <si>
    <t>Steuersatz</t>
  </si>
  <si>
    <t>Ertragsanteil</t>
  </si>
  <si>
    <t>Ertragssteuern</t>
  </si>
  <si>
    <t>Nettokapital</t>
  </si>
  <si>
    <t>Differenz</t>
  </si>
  <si>
    <t>Prozent</t>
  </si>
  <si>
    <t>abzgl. Zulagen</t>
  </si>
  <si>
    <t>agzgl. Steuervorteile</t>
  </si>
  <si>
    <t>Gebühren p. a.</t>
  </si>
  <si>
    <t>Pauschalsteuer p. a.</t>
  </si>
  <si>
    <t>Rebalancierung p. a.</t>
  </si>
  <si>
    <t>Bruttorendite p. a.</t>
  </si>
  <si>
    <t>Nettorendite p. a.</t>
  </si>
  <si>
    <t>Zur Berechnung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</si>
</sst>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#,##0.00\ &quot;€&quot;;[Red]\-#,##0.00\ &quot;€&quot;"/>
    <numFmt numFmtId="166" formatCode="#,##0.00&quot; €&quot;;[Red]\-#,##0.00&quot; €&quot;"/>
    <numFmt numFmtId="167" formatCode="_-* #,##0.00\ [$€-407]_-;\-* #,##0.00\ [$€-407]_-;_-* \-??\ [$€-407]_-;_-@_-"/>
    <numFmt numFmtId="168" formatCode="0\ %"/>
    <numFmt numFmtId="169" formatCode="0.0%"/>
    <numFmt numFmtId="170" formatCode="0.00\ %"/>
    <numFmt numFmtId="171" formatCode="#,##0.0_ ;[Red]\-#,##0.0\ "/>
  </numFmts>
  <fonts count="6" x14ac:knownFonts="1">
    <font>
      <sz val="10"/>
      <name val="Arial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Arial"/>
    </font>
    <font>
      <sz val="10"/>
      <name val="Arial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62"/>
        <bgColor indexed="56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1"/>
      </patternFill>
    </fill>
    <fill>
      <patternFill patternType="solid">
        <fgColor rgb="FFC0C0C0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8" fontId="4" fillId="0" borderId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2" fillId="3" borderId="1" xfId="0" applyFont="1" applyFill="1" applyBorder="1"/>
    <xf numFmtId="0" fontId="0" fillId="4" borderId="2" xfId="0" applyFont="1" applyFill="1" applyBorder="1"/>
    <xf numFmtId="0" fontId="2" fillId="3" borderId="3" xfId="0" applyFont="1" applyFill="1" applyBorder="1"/>
    <xf numFmtId="0" fontId="0" fillId="5" borderId="4" xfId="0" applyFill="1" applyBorder="1"/>
    <xf numFmtId="0" fontId="0" fillId="4" borderId="4" xfId="0" applyFill="1" applyBorder="1"/>
    <xf numFmtId="0" fontId="3" fillId="3" borderId="3" xfId="0" applyFont="1" applyFill="1" applyBorder="1"/>
    <xf numFmtId="167" fontId="0" fillId="4" borderId="4" xfId="0" applyNumberFormat="1" applyFill="1" applyBorder="1"/>
    <xf numFmtId="166" fontId="0" fillId="5" borderId="4" xfId="0" applyNumberFormat="1" applyFill="1" applyBorder="1"/>
    <xf numFmtId="169" fontId="4" fillId="4" borderId="4" xfId="2" applyNumberFormat="1" applyFill="1" applyBorder="1" applyAlignment="1" applyProtection="1"/>
    <xf numFmtId="169" fontId="4" fillId="5" borderId="4" xfId="2" applyNumberFormat="1" applyFill="1" applyBorder="1" applyAlignment="1" applyProtection="1"/>
    <xf numFmtId="166" fontId="0" fillId="4" borderId="4" xfId="0" applyNumberFormat="1" applyFill="1" applyBorder="1"/>
    <xf numFmtId="166" fontId="0" fillId="4" borderId="4" xfId="0" applyNumberFormat="1" applyFont="1" applyFill="1" applyBorder="1" applyAlignment="1">
      <alignment horizontal="right"/>
    </xf>
    <xf numFmtId="170" fontId="0" fillId="5" borderId="4" xfId="0" applyNumberFormat="1" applyFill="1" applyBorder="1"/>
    <xf numFmtId="171" fontId="0" fillId="5" borderId="4" xfId="0" applyNumberFormat="1" applyFill="1" applyBorder="1"/>
    <xf numFmtId="169" fontId="0" fillId="4" borderId="4" xfId="0" applyNumberFormat="1" applyFill="1" applyBorder="1"/>
    <xf numFmtId="0" fontId="2" fillId="3" borderId="5" xfId="0" applyFont="1" applyFill="1" applyBorder="1"/>
    <xf numFmtId="0" fontId="0" fillId="4" borderId="1" xfId="0" applyFont="1" applyFill="1" applyBorder="1"/>
    <xf numFmtId="0" fontId="0" fillId="5" borderId="3" xfId="0" applyFill="1" applyBorder="1"/>
    <xf numFmtId="0" fontId="0" fillId="4" borderId="3" xfId="0" applyFont="1" applyFill="1" applyBorder="1"/>
    <xf numFmtId="0" fontId="0" fillId="5" borderId="3" xfId="0" applyFont="1" applyFill="1" applyBorder="1"/>
    <xf numFmtId="166" fontId="0" fillId="4" borderId="3" xfId="0" applyNumberFormat="1" applyFill="1" applyBorder="1"/>
    <xf numFmtId="166" fontId="0" fillId="5" borderId="3" xfId="0" applyNumberFormat="1" applyFill="1" applyBorder="1"/>
    <xf numFmtId="169" fontId="4" fillId="4" borderId="3" xfId="2" applyNumberFormat="1" applyFill="1" applyBorder="1" applyAlignment="1" applyProtection="1"/>
    <xf numFmtId="169" fontId="4" fillId="5" borderId="3" xfId="2" applyNumberFormat="1" applyFill="1" applyBorder="1" applyAlignment="1" applyProtection="1"/>
    <xf numFmtId="166" fontId="0" fillId="4" borderId="3" xfId="0" applyNumberFormat="1" applyFont="1" applyFill="1" applyBorder="1" applyAlignment="1">
      <alignment horizontal="right"/>
    </xf>
    <xf numFmtId="166" fontId="0" fillId="5" borderId="3" xfId="0" applyNumberFormat="1" applyFont="1" applyFill="1" applyBorder="1" applyAlignment="1">
      <alignment horizontal="right"/>
    </xf>
    <xf numFmtId="170" fontId="0" fillId="5" borderId="3" xfId="0" applyNumberFormat="1" applyFont="1" applyFill="1" applyBorder="1" applyAlignment="1">
      <alignment horizontal="right"/>
    </xf>
    <xf numFmtId="171" fontId="0" fillId="4" borderId="3" xfId="0" applyNumberFormat="1" applyFill="1" applyBorder="1"/>
    <xf numFmtId="171" fontId="0" fillId="5" borderId="3" xfId="0" applyNumberFormat="1" applyFill="1" applyBorder="1"/>
    <xf numFmtId="8" fontId="0" fillId="4" borderId="3" xfId="0" applyNumberFormat="1" applyFill="1" applyBorder="1"/>
    <xf numFmtId="8" fontId="0" fillId="4" borderId="4" xfId="0" applyNumberFormat="1" applyFill="1" applyBorder="1"/>
    <xf numFmtId="171" fontId="5" fillId="7" borderId="5" xfId="1" applyNumberFormat="1" applyFill="1" applyBorder="1" applyAlignment="1">
      <alignment horizontal="right"/>
    </xf>
    <xf numFmtId="169" fontId="5" fillId="7" borderId="6" xfId="1" applyNumberFormat="1" applyFill="1" applyBorder="1" applyAlignment="1">
      <alignment horizontal="right"/>
    </xf>
    <xf numFmtId="0" fontId="1" fillId="6" borderId="7" xfId="0" applyFont="1" applyFill="1" applyBorder="1" applyAlignment="1">
      <alignment horizontal="center"/>
    </xf>
  </cellXfs>
  <cellStyles count="3">
    <cellStyle name="Link" xfId="1" builtinId="8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oo.gl/LNovPo" TargetMode="External"/><Relationship Id="rId1" Type="http://schemas.openxmlformats.org/officeDocument/2006/relationships/hyperlink" Target="https://goo.gl/G5gwY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abSelected="1" workbookViewId="0">
      <selection activeCell="C27" sqref="C27"/>
    </sheetView>
  </sheetViews>
  <sheetFormatPr baseColWidth="10" defaultColWidth="11.453125" defaultRowHeight="12.5" x14ac:dyDescent="0.25"/>
  <cols>
    <col min="1" max="1" width="18.7265625" style="1" customWidth="1"/>
    <col min="2" max="3" width="17.7265625" style="1" customWidth="1"/>
    <col min="4" max="16384" width="11.453125" style="1"/>
  </cols>
  <sheetData>
    <row r="2" spans="1:3" ht="17.5" x14ac:dyDescent="0.35">
      <c r="A2" s="35" t="s">
        <v>0</v>
      </c>
      <c r="B2" s="35"/>
      <c r="C2" s="35"/>
    </row>
    <row r="4" spans="1:3" x14ac:dyDescent="0.25">
      <c r="A4" s="2" t="s">
        <v>1</v>
      </c>
      <c r="B4" s="18" t="s">
        <v>2</v>
      </c>
      <c r="C4" s="3" t="s">
        <v>3</v>
      </c>
    </row>
    <row r="5" spans="1:3" x14ac:dyDescent="0.25">
      <c r="A5" s="4" t="s">
        <v>4</v>
      </c>
      <c r="B5" s="19">
        <v>2018</v>
      </c>
      <c r="C5" s="5">
        <v>2018</v>
      </c>
    </row>
    <row r="6" spans="1:3" x14ac:dyDescent="0.25">
      <c r="A6" s="4" t="s">
        <v>5</v>
      </c>
      <c r="B6" s="20">
        <v>2043</v>
      </c>
      <c r="C6" s="6">
        <v>2043</v>
      </c>
    </row>
    <row r="7" spans="1:3" x14ac:dyDescent="0.25">
      <c r="A7" s="7" t="s">
        <v>6</v>
      </c>
      <c r="B7" s="21">
        <f>(B6-B5)*12</f>
        <v>300</v>
      </c>
      <c r="C7" s="5">
        <f>(C6-C5)*12</f>
        <v>300</v>
      </c>
    </row>
    <row r="8" spans="1:3" x14ac:dyDescent="0.25">
      <c r="A8" s="7" t="s">
        <v>7</v>
      </c>
      <c r="B8" s="22">
        <v>175</v>
      </c>
      <c r="C8" s="8">
        <v>118</v>
      </c>
    </row>
    <row r="9" spans="1:3" x14ac:dyDescent="0.25">
      <c r="A9" s="7" t="s">
        <v>8</v>
      </c>
      <c r="B9" s="23">
        <v>12.83</v>
      </c>
      <c r="C9" s="5">
        <v>0</v>
      </c>
    </row>
    <row r="10" spans="1:3" x14ac:dyDescent="0.25">
      <c r="A10" s="7" t="s">
        <v>9</v>
      </c>
      <c r="B10" s="22">
        <v>44.17</v>
      </c>
      <c r="C10" s="6">
        <v>0</v>
      </c>
    </row>
    <row r="11" spans="1:3" x14ac:dyDescent="0.25">
      <c r="A11" s="4" t="s">
        <v>10</v>
      </c>
      <c r="B11" s="23">
        <f>B8-B9-B10</f>
        <v>117.99999999999999</v>
      </c>
      <c r="C11" s="9">
        <f>C8-C9-C10</f>
        <v>118</v>
      </c>
    </row>
    <row r="12" spans="1:3" x14ac:dyDescent="0.25">
      <c r="A12" s="4" t="s">
        <v>22</v>
      </c>
      <c r="B12" s="24">
        <v>1.3100000000000001E-2</v>
      </c>
      <c r="C12" s="10">
        <v>4.0000000000000001E-3</v>
      </c>
    </row>
    <row r="13" spans="1:3" x14ac:dyDescent="0.25">
      <c r="A13" s="4" t="s">
        <v>23</v>
      </c>
      <c r="B13" s="25">
        <v>0</v>
      </c>
      <c r="C13" s="11">
        <v>2.0309999999999998E-3</v>
      </c>
    </row>
    <row r="14" spans="1:3" x14ac:dyDescent="0.25">
      <c r="A14" s="4" t="s">
        <v>24</v>
      </c>
      <c r="B14" s="24">
        <v>0</v>
      </c>
      <c r="C14" s="10">
        <v>2E-3</v>
      </c>
    </row>
    <row r="15" spans="1:3" x14ac:dyDescent="0.25">
      <c r="A15" s="4" t="s">
        <v>25</v>
      </c>
      <c r="B15" s="25">
        <v>0.06</v>
      </c>
      <c r="C15" s="11">
        <v>0.06</v>
      </c>
    </row>
    <row r="16" spans="1:3" x14ac:dyDescent="0.25">
      <c r="A16" s="4" t="s">
        <v>11</v>
      </c>
      <c r="B16" s="22">
        <f>B11*B7</f>
        <v>35399.999999999993</v>
      </c>
      <c r="C16" s="12">
        <f>C11*C7</f>
        <v>35400</v>
      </c>
    </row>
    <row r="17" spans="1:3" x14ac:dyDescent="0.25">
      <c r="A17" s="7" t="s">
        <v>12</v>
      </c>
      <c r="B17" s="23">
        <f>FV((B15-B12-B13-B14)/12,B7,B8,0,1)*-1</f>
        <v>99912.154075574334</v>
      </c>
      <c r="C17" s="9">
        <f>FV((C15-C12-C13-C14)/12,C7,C8,0,1)*-1</f>
        <v>72686.489361326996</v>
      </c>
    </row>
    <row r="18" spans="1:3" x14ac:dyDescent="0.25">
      <c r="A18" s="7" t="s">
        <v>20</v>
      </c>
      <c r="B18" s="26">
        <f>B9*B7*-1</f>
        <v>-3849</v>
      </c>
      <c r="C18" s="12">
        <v>0</v>
      </c>
    </row>
    <row r="19" spans="1:3" x14ac:dyDescent="0.25">
      <c r="A19" s="7" t="s">
        <v>21</v>
      </c>
      <c r="B19" s="27">
        <f>B10*B7*-1</f>
        <v>-13251</v>
      </c>
      <c r="C19" s="9">
        <v>0</v>
      </c>
    </row>
    <row r="20" spans="1:3" x14ac:dyDescent="0.25">
      <c r="A20" s="7" t="s">
        <v>13</v>
      </c>
      <c r="B20" s="26">
        <f>B17+B18+B19</f>
        <v>82812.154075574334</v>
      </c>
      <c r="C20" s="13">
        <f>C17+C18+C19</f>
        <v>72686.489361326996</v>
      </c>
    </row>
    <row r="21" spans="1:3" x14ac:dyDescent="0.25">
      <c r="A21" s="7" t="s">
        <v>14</v>
      </c>
      <c r="B21" s="28">
        <v>0.33</v>
      </c>
      <c r="C21" s="14">
        <v>0.26374999999999998</v>
      </c>
    </row>
    <row r="22" spans="1:3" x14ac:dyDescent="0.25">
      <c r="A22" s="4" t="s">
        <v>15</v>
      </c>
      <c r="B22" s="26">
        <f>B20-B16</f>
        <v>47412.154075574341</v>
      </c>
      <c r="C22" s="13">
        <f>C20-C16</f>
        <v>37286.489361326996</v>
      </c>
    </row>
    <row r="23" spans="1:3" x14ac:dyDescent="0.25">
      <c r="A23" s="4" t="s">
        <v>16</v>
      </c>
      <c r="B23" s="23">
        <f>(B22/2)*B21*-1</f>
        <v>-7823.0054224697669</v>
      </c>
      <c r="C23" s="9">
        <f>C22*(C21-0.002031)*-1</f>
        <v>-9758.5827091571391</v>
      </c>
    </row>
    <row r="24" spans="1:3" x14ac:dyDescent="0.25">
      <c r="A24" s="4" t="s">
        <v>17</v>
      </c>
      <c r="B24" s="31">
        <f>B20+B23</f>
        <v>74989.148653104567</v>
      </c>
      <c r="C24" s="32">
        <f>C20+C23</f>
        <v>62927.906652169855</v>
      </c>
    </row>
    <row r="25" spans="1:3" x14ac:dyDescent="0.25">
      <c r="A25" s="4" t="s">
        <v>18</v>
      </c>
      <c r="B25" s="30">
        <v>0</v>
      </c>
      <c r="C25" s="15">
        <f>B24-C24</f>
        <v>12061.242000934712</v>
      </c>
    </row>
    <row r="26" spans="1:3" x14ac:dyDescent="0.25">
      <c r="A26" s="4" t="s">
        <v>19</v>
      </c>
      <c r="B26" s="29">
        <v>0</v>
      </c>
      <c r="C26" s="16">
        <f>C25/C24</f>
        <v>0.19166761843203345</v>
      </c>
    </row>
    <row r="27" spans="1:3" x14ac:dyDescent="0.25">
      <c r="A27" s="17" t="s">
        <v>26</v>
      </c>
      <c r="B27" s="33" t="s">
        <v>27</v>
      </c>
      <c r="C27" s="34" t="s">
        <v>27</v>
      </c>
    </row>
  </sheetData>
  <sheetProtection selectLockedCells="1" selectUnlockedCells="1"/>
  <mergeCells count="1">
    <mergeCell ref="A2:C2"/>
  </mergeCells>
  <hyperlinks>
    <hyperlink ref="B27" r:id="rId1"/>
    <hyperlink ref="C27" r:id="rId2"/>
  </hyperlink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2.5" x14ac:dyDescent="0.25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2.5" x14ac:dyDescent="0.25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Bares ist Wahres</dc:creator>
  <cp:lastModifiedBy>Nur Bares ist Wahres</cp:lastModifiedBy>
  <dcterms:created xsi:type="dcterms:W3CDTF">2020-01-20T06:00:43Z</dcterms:created>
  <dcterms:modified xsi:type="dcterms:W3CDTF">2020-01-20T06:00:43Z</dcterms:modified>
</cp:coreProperties>
</file>